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Jerry/Desktop/"/>
    </mc:Choice>
  </mc:AlternateContent>
  <bookViews>
    <workbookView xWindow="1860" yWindow="460" windowWidth="25840" windowHeight="17460" tabRatio="500"/>
  </bookViews>
  <sheets>
    <sheet name="工作表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1" l="1"/>
  <c r="C8" i="1"/>
  <c r="C17" i="1"/>
  <c r="C45" i="1"/>
  <c r="C7" i="1"/>
  <c r="F7" i="1"/>
  <c r="C10" i="1"/>
  <c r="C11" i="1"/>
  <c r="C12" i="1"/>
  <c r="C13" i="1"/>
  <c r="C14" i="1"/>
  <c r="C15" i="1"/>
  <c r="F17" i="1"/>
  <c r="C18" i="1"/>
  <c r="C19" i="1"/>
  <c r="C20" i="1"/>
  <c r="C21" i="1"/>
  <c r="C23" i="1"/>
  <c r="F23" i="1"/>
  <c r="C24" i="1"/>
  <c r="C25" i="1"/>
  <c r="C26" i="1"/>
  <c r="C27" i="1"/>
  <c r="C29" i="1"/>
  <c r="F29" i="1"/>
  <c r="C30" i="1"/>
  <c r="C31" i="1"/>
  <c r="C32" i="1"/>
  <c r="C33" i="1"/>
  <c r="C34" i="1"/>
  <c r="C36" i="1"/>
  <c r="F36" i="1"/>
  <c r="C37" i="1"/>
  <c r="C38" i="1"/>
  <c r="C39" i="1"/>
  <c r="C41" i="1"/>
  <c r="F41" i="1"/>
</calcChain>
</file>

<file path=xl/sharedStrings.xml><?xml version="1.0" encoding="utf-8"?>
<sst xmlns="http://schemas.openxmlformats.org/spreadsheetml/2006/main" count="96" uniqueCount="50">
  <si>
    <t>孕前检查</t>
    <rPh sb="0" eb="1">
      <t>yun'qian</t>
    </rPh>
    <rPh sb="2" eb="3">
      <t>jian'cha</t>
    </rPh>
    <phoneticPr fontId="1" type="noConversion"/>
  </si>
  <si>
    <t>项目</t>
    <rPh sb="0" eb="1">
      <t>xiang'mu</t>
    </rPh>
    <phoneticPr fontId="1" type="noConversion"/>
  </si>
  <si>
    <t>花费</t>
    <rPh sb="0" eb="1">
      <t>hua'fei</t>
    </rPh>
    <phoneticPr fontId="1" type="noConversion"/>
  </si>
  <si>
    <t>血常规、B超、唐氏筛查等</t>
    <rPh sb="0" eb="1">
      <t>xue'chang'gui</t>
    </rPh>
    <rPh sb="7" eb="8">
      <t>tang'shi'shai'cha'deng</t>
    </rPh>
    <phoneticPr fontId="1" type="noConversion"/>
  </si>
  <si>
    <t>营养品、孕妇用品</t>
    <rPh sb="0" eb="1">
      <t>ying'yang'pin</t>
    </rPh>
    <rPh sb="4" eb="5">
      <t>yun'fu'yong'pin</t>
    </rPh>
    <phoneticPr fontId="1" type="noConversion"/>
  </si>
  <si>
    <t>生产</t>
    <rPh sb="0" eb="1">
      <t>sheng'chan</t>
    </rPh>
    <phoneticPr fontId="1" type="noConversion"/>
  </si>
  <si>
    <t>阶段</t>
    <rPh sb="0" eb="1">
      <t>jie'duan</t>
    </rPh>
    <phoneticPr fontId="1" type="noConversion"/>
  </si>
  <si>
    <t>怀孕阶段</t>
    <rPh sb="0" eb="1">
      <t>huai'yun'jie'duan</t>
    </rPh>
    <phoneticPr fontId="1" type="noConversion"/>
  </si>
  <si>
    <t>月嫂费</t>
    <rPh sb="0" eb="1">
      <t>yue'sao</t>
    </rPh>
    <rPh sb="2" eb="3">
      <t>fei</t>
    </rPh>
    <phoneticPr fontId="1" type="noConversion"/>
  </si>
  <si>
    <t>奶粉</t>
    <rPh sb="0" eb="1">
      <t>nai'fen</t>
    </rPh>
    <phoneticPr fontId="1" type="noConversion"/>
  </si>
  <si>
    <t>尿片</t>
    <rPh sb="0" eb="1">
      <t>niao'pian</t>
    </rPh>
    <phoneticPr fontId="1" type="noConversion"/>
  </si>
  <si>
    <t>玩具书籍</t>
    <phoneticPr fontId="1" type="noConversion"/>
  </si>
  <si>
    <t>衣服</t>
    <rPh sb="0" eb="1">
      <t>yi'fu</t>
    </rPh>
    <phoneticPr fontId="1" type="noConversion"/>
  </si>
  <si>
    <t>医疗</t>
    <rPh sb="0" eb="1">
      <t>yi'liao</t>
    </rPh>
    <phoneticPr fontId="1" type="noConversion"/>
  </si>
  <si>
    <t>早教</t>
    <rPh sb="0" eb="1">
      <t>zao'jiao</t>
    </rPh>
    <phoneticPr fontId="1" type="noConversion"/>
  </si>
  <si>
    <t>罐/月</t>
    <rPh sb="0" eb="1">
      <t>guan</t>
    </rPh>
    <rPh sb="2" eb="3">
      <t>yue</t>
    </rPh>
    <phoneticPr fontId="1" type="noConversion"/>
  </si>
  <si>
    <t>元/罐</t>
    <rPh sb="0" eb="1">
      <t>yuan</t>
    </rPh>
    <rPh sb="2" eb="3">
      <t>guan</t>
    </rPh>
    <phoneticPr fontId="1" type="noConversion"/>
  </si>
  <si>
    <t>个月</t>
    <rPh sb="0" eb="1">
      <t>ge</t>
    </rPh>
    <rPh sb="1" eb="2">
      <t>yue</t>
    </rPh>
    <phoneticPr fontId="1" type="noConversion"/>
  </si>
  <si>
    <t>元/片</t>
    <rPh sb="0" eb="1">
      <t>yuan</t>
    </rPh>
    <rPh sb="2" eb="3">
      <t>pian</t>
    </rPh>
    <phoneticPr fontId="1" type="noConversion"/>
  </si>
  <si>
    <t>片/天</t>
    <rPh sb="0" eb="1">
      <t>pian</t>
    </rPh>
    <rPh sb="2" eb="3">
      <t>tian</t>
    </rPh>
    <phoneticPr fontId="1" type="noConversion"/>
  </si>
  <si>
    <t>岁</t>
    <rPh sb="0" eb="1">
      <t>sui</t>
    </rPh>
    <phoneticPr fontId="1" type="noConversion"/>
  </si>
  <si>
    <t>元/月</t>
    <rPh sb="0" eb="1">
      <t>yuan</t>
    </rPh>
    <rPh sb="2" eb="3">
      <t>yue</t>
    </rPh>
    <phoneticPr fontId="1" type="noConversion"/>
  </si>
  <si>
    <t>元/节</t>
    <rPh sb="0" eb="1">
      <t>yuan</t>
    </rPh>
    <rPh sb="2" eb="3">
      <t>jie</t>
    </rPh>
    <phoneticPr fontId="1" type="noConversion"/>
  </si>
  <si>
    <t>节</t>
    <rPh sb="0" eb="1">
      <t>jie</t>
    </rPh>
    <phoneticPr fontId="1" type="noConversion"/>
  </si>
  <si>
    <t>营养品</t>
    <rPh sb="0" eb="1">
      <t>ying'yang</t>
    </rPh>
    <rPh sb="2" eb="3">
      <t>pin</t>
    </rPh>
    <phoneticPr fontId="1" type="noConversion"/>
  </si>
  <si>
    <t>学费</t>
    <rPh sb="0" eb="1">
      <t>xue'fei</t>
    </rPh>
    <phoneticPr fontId="1" type="noConversion"/>
  </si>
  <si>
    <t>元/年</t>
    <rPh sb="0" eb="1">
      <t>yuan</t>
    </rPh>
    <rPh sb="2" eb="3">
      <t>nian</t>
    </rPh>
    <phoneticPr fontId="1" type="noConversion"/>
  </si>
  <si>
    <t>兴趣班</t>
    <rPh sb="0" eb="1">
      <t>xing'qu'ban</t>
    </rPh>
    <phoneticPr fontId="1" type="noConversion"/>
  </si>
  <si>
    <t>其他</t>
    <rPh sb="0" eb="1">
      <t>qi'ta</t>
    </rPh>
    <phoneticPr fontId="1" type="noConversion"/>
  </si>
  <si>
    <t>兴趣班、辅导班</t>
    <rPh sb="0" eb="1">
      <t>xing'qu'ban</t>
    </rPh>
    <rPh sb="4" eb="5">
      <t>fu'dao'ban</t>
    </rPh>
    <phoneticPr fontId="1" type="noConversion"/>
  </si>
  <si>
    <t>生活费（含医疗）</t>
    <rPh sb="0" eb="1">
      <t>sheng'huo'fei</t>
    </rPh>
    <rPh sb="4" eb="5">
      <t>han</t>
    </rPh>
    <rPh sb="5" eb="6">
      <t>yi'liao</t>
    </rPh>
    <phoneticPr fontId="1" type="noConversion"/>
  </si>
  <si>
    <t>学费（赞助费、学杂费）</t>
    <rPh sb="0" eb="1">
      <t>xue'fei</t>
    </rPh>
    <rPh sb="3" eb="4">
      <t>zan'zhu'fei</t>
    </rPh>
    <rPh sb="7" eb="8">
      <t>xue'za'fei</t>
    </rPh>
    <phoneticPr fontId="1" type="noConversion"/>
  </si>
  <si>
    <t>高中学费（择校费、学杂费）</t>
    <rPh sb="0" eb="1">
      <t>gao'zhong</t>
    </rPh>
    <rPh sb="2" eb="3">
      <t>xue'fei</t>
    </rPh>
    <rPh sb="5" eb="6">
      <t>ze'xiao</t>
    </rPh>
    <rPh sb="9" eb="10">
      <t>xue'za</t>
    </rPh>
    <phoneticPr fontId="1" type="noConversion"/>
  </si>
  <si>
    <t>初中学费（择校费、学杂费）</t>
    <rPh sb="0" eb="1">
      <t>chu'zhong</t>
    </rPh>
    <rPh sb="2" eb="3">
      <t>xue'fei</t>
    </rPh>
    <rPh sb="5" eb="6">
      <t>ze'xiao</t>
    </rPh>
    <rPh sb="9" eb="10">
      <t>xue'za</t>
    </rPh>
    <phoneticPr fontId="1" type="noConversion"/>
  </si>
  <si>
    <t>年</t>
    <rPh sb="0" eb="1">
      <t>nian</t>
    </rPh>
    <phoneticPr fontId="1" type="noConversion"/>
  </si>
  <si>
    <t>服装、娱乐、书籍</t>
    <rPh sb="0" eb="1">
      <t>fu'zhuang</t>
    </rPh>
    <rPh sb="3" eb="4">
      <t>yu'le</t>
    </rPh>
    <rPh sb="6" eb="7">
      <t>shu'ji</t>
    </rPh>
    <phoneticPr fontId="1" type="noConversion"/>
  </si>
  <si>
    <t>其他支出</t>
    <rPh sb="0" eb="1">
      <t>qi'ta</t>
    </rPh>
    <rPh sb="2" eb="3">
      <t>zhi'chu</t>
    </rPh>
    <phoneticPr fontId="1" type="noConversion"/>
  </si>
  <si>
    <t>租房、搬迁、产假等</t>
    <rPh sb="0" eb="1">
      <t>zu'fang</t>
    </rPh>
    <rPh sb="3" eb="4">
      <t>ban'qian</t>
    </rPh>
    <rPh sb="6" eb="7">
      <t>chan'jia</t>
    </rPh>
    <rPh sb="8" eb="9">
      <t>deng</t>
    </rPh>
    <phoneticPr fontId="1" type="noConversion"/>
  </si>
  <si>
    <t>阶段合计</t>
    <rPh sb="0" eb="1">
      <t>jie'duan</t>
    </rPh>
    <rPh sb="2" eb="3">
      <t>he'ji</t>
    </rPh>
    <phoneticPr fontId="1" type="noConversion"/>
  </si>
  <si>
    <r>
      <t xml:space="preserve">新生儿阶段
</t>
    </r>
    <r>
      <rPr>
        <b/>
        <sz val="16"/>
        <color theme="5"/>
        <rFont val="微软雅黑"/>
        <charset val="161"/>
      </rPr>
      <t>（0-3岁）</t>
    </r>
    <rPh sb="0" eb="1">
      <t>xin'sheng'er</t>
    </rPh>
    <rPh sb="3" eb="4">
      <t>jie'duan</t>
    </rPh>
    <rPh sb="10" eb="11">
      <t>sui</t>
    </rPh>
    <phoneticPr fontId="1" type="noConversion"/>
  </si>
  <si>
    <r>
      <t xml:space="preserve">幼儿阶段
</t>
    </r>
    <r>
      <rPr>
        <b/>
        <sz val="16"/>
        <color theme="7"/>
        <rFont val="微软雅黑"/>
        <charset val="161"/>
      </rPr>
      <t>（3-6岁）</t>
    </r>
    <rPh sb="0" eb="1">
      <t>you'er</t>
    </rPh>
    <rPh sb="2" eb="3">
      <t>jie'duan</t>
    </rPh>
    <rPh sb="9" eb="10">
      <t>sui</t>
    </rPh>
    <phoneticPr fontId="1" type="noConversion"/>
  </si>
  <si>
    <r>
      <t xml:space="preserve">小学阶段
</t>
    </r>
    <r>
      <rPr>
        <b/>
        <sz val="16"/>
        <color rgb="FF4B7FDB"/>
        <rFont val="微软雅黑"/>
        <charset val="161"/>
      </rPr>
      <t>（6-12岁）</t>
    </r>
    <rPh sb="0" eb="1">
      <t>xiao'xue</t>
    </rPh>
    <rPh sb="2" eb="3">
      <t>jie'duan</t>
    </rPh>
    <rPh sb="10" eb="11">
      <t>sui</t>
    </rPh>
    <phoneticPr fontId="1" type="noConversion"/>
  </si>
  <si>
    <r>
      <t xml:space="preserve">大学阶段
</t>
    </r>
    <r>
      <rPr>
        <b/>
        <sz val="16"/>
        <color rgb="FFD21D02"/>
        <rFont val="微软雅黑"/>
        <charset val="161"/>
      </rPr>
      <t>（18-22岁）</t>
    </r>
    <rPh sb="0" eb="1">
      <t>da'xue</t>
    </rPh>
    <rPh sb="2" eb="3">
      <t>jie'duan</t>
    </rPh>
    <rPh sb="11" eb="12">
      <t>sui</t>
    </rPh>
    <phoneticPr fontId="1" type="noConversion"/>
  </si>
  <si>
    <r>
      <t xml:space="preserve">中学阶段
</t>
    </r>
    <r>
      <rPr>
        <b/>
        <sz val="16"/>
        <color theme="9"/>
        <rFont val="微软雅黑"/>
        <charset val="161"/>
      </rPr>
      <t>（13-18岁）</t>
    </r>
    <rPh sb="0" eb="1">
      <t>zhong</t>
    </rPh>
    <rPh sb="2" eb="3">
      <t>jie'duan</t>
    </rPh>
    <rPh sb="11" eb="12">
      <t>sui</t>
    </rPh>
    <phoneticPr fontId="1" type="noConversion"/>
  </si>
  <si>
    <r>
      <t>详情</t>
    </r>
    <r>
      <rPr>
        <b/>
        <sz val="12"/>
        <color theme="4"/>
        <rFont val="微软雅黑"/>
        <charset val="161"/>
      </rPr>
      <t>（已嵌入公式，修改</t>
    </r>
    <r>
      <rPr>
        <b/>
        <sz val="12"/>
        <color theme="6"/>
        <rFont val="微软雅黑"/>
        <charset val="161"/>
      </rPr>
      <t>灰色数字</t>
    </r>
    <r>
      <rPr>
        <b/>
        <sz val="12"/>
        <color theme="4"/>
        <rFont val="微软雅黑"/>
        <charset val="161"/>
      </rPr>
      <t>即出结果）</t>
    </r>
    <rPh sb="3" eb="4">
      <t>yi</t>
    </rPh>
    <rPh sb="4" eb="5">
      <t>qian'ru</t>
    </rPh>
    <rPh sb="6" eb="7">
      <t>gong'shi</t>
    </rPh>
    <rPh sb="9" eb="10">
      <t>xiu</t>
    </rPh>
    <rPh sb="11" eb="12">
      <t>hui'se</t>
    </rPh>
    <rPh sb="13" eb="14">
      <t>shu'zi</t>
    </rPh>
    <rPh sb="15" eb="16">
      <t>ji'ke</t>
    </rPh>
    <rPh sb="16" eb="17">
      <t>chu'jie'guo</t>
    </rPh>
    <phoneticPr fontId="1" type="noConversion"/>
  </si>
  <si>
    <t>二胎成本计算器</t>
    <rPh sb="0" eb="1">
      <t>er'tai</t>
    </rPh>
    <rPh sb="2" eb="3">
      <t>cheng'ben</t>
    </rPh>
    <rPh sb="4" eb="5">
      <t>ji'suan'qi</t>
    </rPh>
    <phoneticPr fontId="1" type="noConversion"/>
  </si>
  <si>
    <t>注：数据仅供参考</t>
    <rPh sb="0" eb="1">
      <t>zhu</t>
    </rPh>
    <rPh sb="2" eb="3">
      <t>shu'ju</t>
    </rPh>
    <rPh sb="4" eb="5">
      <t>jin'gong'can'kao</t>
    </rPh>
    <phoneticPr fontId="1" type="noConversion"/>
  </si>
  <si>
    <t>总 计</t>
    <rPh sb="0" eb="1">
      <t>zong'ji</t>
    </rPh>
    <phoneticPr fontId="1" type="noConversion"/>
  </si>
  <si>
    <t>目前总计</t>
    <rPh sb="0" eb="1">
      <t>mu'qian</t>
    </rPh>
    <rPh sb="2" eb="3">
      <t>zong'ji</t>
    </rPh>
    <phoneticPr fontId="1" type="noConversion"/>
  </si>
  <si>
    <t>目前总计</t>
    <rPh sb="0" eb="1">
      <t>mu'qian'zong'ji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</si>
</sst>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_);[Red]\(&quot;¥&quot;#,##0\)"/>
  </numFmts>
  <fonts count="25" x14ac:knownFonts="1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b/>
      <sz val="12"/>
      <color theme="4"/>
      <name val="微软雅黑"/>
      <charset val="161"/>
    </font>
    <font>
      <b/>
      <sz val="16"/>
      <color theme="4"/>
      <name val="微软雅黑"/>
      <charset val="161"/>
    </font>
    <font>
      <b/>
      <sz val="20"/>
      <color theme="4"/>
      <name val="微软雅黑"/>
      <charset val="161"/>
    </font>
    <font>
      <sz val="12"/>
      <color theme="1"/>
      <name val="微软雅黑"/>
      <charset val="161"/>
    </font>
    <font>
      <b/>
      <sz val="16"/>
      <color theme="9"/>
      <name val="微软雅黑"/>
      <charset val="161"/>
    </font>
    <font>
      <b/>
      <sz val="18"/>
      <color theme="9"/>
      <name val="微软雅黑"/>
      <charset val="161"/>
    </font>
    <font>
      <b/>
      <sz val="16"/>
      <color theme="5"/>
      <name val="微软雅黑"/>
      <charset val="161"/>
    </font>
    <font>
      <b/>
      <sz val="18"/>
      <color theme="5"/>
      <name val="微软雅黑"/>
      <charset val="161"/>
    </font>
    <font>
      <b/>
      <sz val="18"/>
      <color theme="7"/>
      <name val="微软雅黑"/>
      <charset val="161"/>
    </font>
    <font>
      <sz val="12"/>
      <color theme="6"/>
      <name val="微软雅黑"/>
      <charset val="161"/>
    </font>
    <font>
      <b/>
      <sz val="12"/>
      <color theme="6"/>
      <name val="微软雅黑"/>
      <charset val="161"/>
    </font>
    <font>
      <b/>
      <sz val="18"/>
      <color rgb="FF4B7FDB"/>
      <name val="微软雅黑"/>
      <charset val="161"/>
    </font>
    <font>
      <b/>
      <sz val="18"/>
      <color rgb="FFD21D02"/>
      <name val="微软雅黑"/>
      <charset val="161"/>
    </font>
    <font>
      <b/>
      <sz val="16"/>
      <color theme="7"/>
      <name val="微软雅黑"/>
      <charset val="161"/>
    </font>
    <font>
      <b/>
      <sz val="16"/>
      <color rgb="FF4B7FDB"/>
      <name val="微软雅黑"/>
      <charset val="161"/>
    </font>
    <font>
      <b/>
      <sz val="16"/>
      <color rgb="FFD21D02"/>
      <name val="微软雅黑"/>
      <charset val="161"/>
    </font>
    <font>
      <sz val="12"/>
      <color theme="1" tint="0.249977111117893"/>
      <name val="微软雅黑"/>
      <charset val="161"/>
    </font>
    <font>
      <b/>
      <sz val="14"/>
      <color theme="1" tint="0.249977111117893"/>
      <name val="微软雅黑"/>
      <charset val="161"/>
    </font>
    <font>
      <sz val="12"/>
      <color theme="1" tint="0.34998626667073579"/>
      <name val="微软雅黑"/>
      <charset val="161"/>
    </font>
    <font>
      <b/>
      <sz val="20"/>
      <color theme="5"/>
      <name val="微软雅黑"/>
      <charset val="161"/>
    </font>
    <font>
      <b/>
      <sz val="18"/>
      <color theme="1" tint="0.499984740745262"/>
      <name val="微软雅黑"/>
      <charset val="161"/>
    </font>
    <font>
      <b/>
      <sz val="28"/>
      <color theme="5"/>
      <name val="微软雅黑"/>
      <charset val="161"/>
    </font>
    <font>
      <sz val="28"/>
      <color theme="5"/>
      <name val="微软雅黑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theme="2" tint="-0.249977111117893"/>
      </bottom>
      <diagonal/>
    </border>
    <border>
      <left/>
      <right/>
      <top style="medium">
        <color theme="2" tint="-0.249977111117893"/>
      </top>
      <bottom/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9.9978637043366805E-2"/>
      </left>
      <right/>
      <top/>
      <bottom style="thin">
        <color theme="2" tint="-0.249977111117893"/>
      </bottom>
      <diagonal/>
    </border>
    <border>
      <left style="thin">
        <color theme="2" tint="-9.9978637043366805E-2"/>
      </left>
      <right/>
      <top/>
      <bottom/>
      <diagonal/>
    </border>
    <border>
      <left/>
      <right/>
      <top style="medium">
        <color theme="2" tint="-9.9978637043366805E-2"/>
      </top>
      <bottom style="medium">
        <color theme="2" tint="-0.249977111117893"/>
      </bottom>
      <diagonal/>
    </border>
    <border>
      <left style="thin">
        <color theme="2" tint="-9.9978637043366805E-2"/>
      </left>
      <right/>
      <top style="medium">
        <color theme="2" tint="-9.9978637043366805E-2"/>
      </top>
      <bottom style="medium">
        <color theme="2" tint="-0.249977111117893"/>
      </bottom>
      <diagonal/>
    </border>
    <border>
      <left/>
      <right style="thin">
        <color theme="2" tint="-9.9978637043366805E-2"/>
      </right>
      <top/>
      <bottom/>
      <diagonal/>
    </border>
    <border>
      <left/>
      <right style="thin">
        <color theme="2" tint="-9.9978637043366805E-2"/>
      </right>
      <top style="medium">
        <color theme="2" tint="-9.9978637043366805E-2"/>
      </top>
      <bottom style="medium">
        <color theme="2" tint="-0.249977111117893"/>
      </bottom>
      <diagonal/>
    </border>
    <border>
      <left/>
      <right style="thin">
        <color theme="2" tint="-9.9978637043366805E-2"/>
      </right>
      <top/>
      <bottom style="thin">
        <color theme="2" tint="-0.249977111117893"/>
      </bottom>
      <diagonal/>
    </border>
    <border>
      <left style="thin">
        <color theme="2" tint="-9.9978637043366805E-2"/>
      </left>
      <right/>
      <top style="medium">
        <color theme="2" tint="-0.249977111117893"/>
      </top>
      <bottom/>
      <diagonal/>
    </border>
    <border>
      <left/>
      <right style="thin">
        <color theme="2" tint="-9.9978637043366805E-2"/>
      </right>
      <top style="medium">
        <color theme="2" tint="-0.249977111117893"/>
      </top>
      <bottom/>
      <diagonal/>
    </border>
    <border>
      <left/>
      <right/>
      <top style="thin">
        <color theme="2" tint="-0.249977111117893"/>
      </top>
      <bottom style="medium">
        <color theme="2" tint="-0.249977111117893"/>
      </bottom>
      <diagonal/>
    </border>
    <border>
      <left/>
      <right style="thin">
        <color theme="2" tint="-9.9978637043366805E-2"/>
      </right>
      <top style="thin">
        <color theme="2" tint="-0.249977111117893"/>
      </top>
      <bottom style="medium">
        <color theme="2" tint="-0.249977111117893"/>
      </bottom>
      <diagonal/>
    </border>
    <border>
      <left style="thin">
        <color theme="2" tint="-9.9978637043366805E-2"/>
      </left>
      <right/>
      <top/>
      <bottom style="medium">
        <color theme="2" tint="-0.249977111117893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0" fillId="0" borderId="0" xfId="0" applyBorder="1"/>
    <xf numFmtId="0" fontId="5" fillId="0" borderId="0" xfId="0" applyFont="1" applyBorder="1"/>
    <xf numFmtId="0" fontId="5" fillId="2" borderId="0" xfId="0" applyFont="1" applyFill="1" applyBorder="1"/>
    <xf numFmtId="6" fontId="5" fillId="2" borderId="0" xfId="0" applyNumberFormat="1" applyFont="1" applyFill="1" applyBorder="1"/>
    <xf numFmtId="0" fontId="0" fillId="2" borderId="0" xfId="0" applyFill="1" applyBorder="1"/>
    <xf numFmtId="0" fontId="0" fillId="2" borderId="0" xfId="0" applyFill="1"/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20" fillId="2" borderId="0" xfId="0" applyFont="1" applyFill="1" applyBorder="1"/>
    <xf numFmtId="6" fontId="20" fillId="2" borderId="0" xfId="0" applyNumberFormat="1" applyFont="1" applyFill="1" applyBorder="1" applyAlignment="1">
      <alignment horizontal="left"/>
    </xf>
    <xf numFmtId="6" fontId="20" fillId="2" borderId="0" xfId="0" applyNumberFormat="1" applyFont="1" applyFill="1" applyBorder="1"/>
    <xf numFmtId="0" fontId="5" fillId="2" borderId="3" xfId="0" applyFont="1" applyFill="1" applyBorder="1"/>
    <xf numFmtId="0" fontId="5" fillId="2" borderId="3" xfId="0" applyFont="1" applyFill="1" applyBorder="1" applyAlignment="1">
      <alignment vertical="center"/>
    </xf>
    <xf numFmtId="0" fontId="19" fillId="2" borderId="3" xfId="0" applyFont="1" applyFill="1" applyBorder="1" applyAlignment="1">
      <alignment vertical="top"/>
    </xf>
    <xf numFmtId="0" fontId="21" fillId="2" borderId="1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5" fillId="2" borderId="4" xfId="0" applyFont="1" applyFill="1" applyBorder="1"/>
    <xf numFmtId="0" fontId="5" fillId="2" borderId="0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9" fillId="2" borderId="3" xfId="0" applyFont="1" applyFill="1" applyBorder="1" applyAlignment="1">
      <alignment vertical="center"/>
    </xf>
    <xf numFmtId="0" fontId="11" fillId="2" borderId="5" xfId="0" applyFont="1" applyFill="1" applyBorder="1"/>
    <xf numFmtId="0" fontId="11" fillId="2" borderId="0" xfId="0" applyFont="1" applyFill="1" applyBorder="1"/>
    <xf numFmtId="0" fontId="18" fillId="2" borderId="0" xfId="0" applyFont="1" applyFill="1" applyBorder="1"/>
    <xf numFmtId="0" fontId="18" fillId="2" borderId="0" xfId="0" applyFont="1" applyFill="1" applyBorder="1" applyAlignment="1">
      <alignment horizontal="left"/>
    </xf>
    <xf numFmtId="6" fontId="19" fillId="2" borderId="3" xfId="0" applyNumberFormat="1" applyFont="1" applyFill="1" applyBorder="1" applyAlignment="1">
      <alignment horizontal="left" vertical="center"/>
    </xf>
    <xf numFmtId="6" fontId="19" fillId="2" borderId="3" xfId="0" applyNumberFormat="1" applyFont="1" applyFill="1" applyBorder="1" applyAlignment="1">
      <alignment horizontal="left" vertical="top"/>
    </xf>
    <xf numFmtId="6" fontId="19" fillId="2" borderId="0" xfId="0" applyNumberFormat="1" applyFont="1" applyFill="1" applyBorder="1" applyAlignment="1">
      <alignment horizontal="left"/>
    </xf>
    <xf numFmtId="0" fontId="4" fillId="2" borderId="6" xfId="0" applyFont="1" applyFill="1" applyBorder="1" applyAlignment="1">
      <alignment horizontal="left" vertical="center"/>
    </xf>
    <xf numFmtId="0" fontId="5" fillId="2" borderId="8" xfId="0" applyFont="1" applyFill="1" applyBorder="1"/>
    <xf numFmtId="0" fontId="18" fillId="2" borderId="8" xfId="0" applyFont="1" applyFill="1" applyBorder="1"/>
    <xf numFmtId="0" fontId="5" fillId="2" borderId="10" xfId="0" applyFont="1" applyFill="1" applyBorder="1"/>
    <xf numFmtId="0" fontId="19" fillId="2" borderId="0" xfId="0" applyFont="1" applyFill="1" applyBorder="1" applyAlignment="1"/>
    <xf numFmtId="0" fontId="19" fillId="2" borderId="4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6" fontId="19" fillId="2" borderId="3" xfId="0" applyNumberFormat="1" applyFont="1" applyFill="1" applyBorder="1" applyAlignment="1">
      <alignment horizontal="center" vertical="center"/>
    </xf>
    <xf numFmtId="6" fontId="19" fillId="2" borderId="10" xfId="0" applyNumberFormat="1" applyFont="1" applyFill="1" applyBorder="1" applyAlignment="1">
      <alignment horizontal="center" vertical="center"/>
    </xf>
    <xf numFmtId="6" fontId="19" fillId="2" borderId="3" xfId="0" applyNumberFormat="1" applyFont="1" applyFill="1" applyBorder="1" applyAlignment="1">
      <alignment horizontal="center" vertical="top"/>
    </xf>
    <xf numFmtId="6" fontId="19" fillId="2" borderId="10" xfId="0" applyNumberFormat="1" applyFont="1" applyFill="1" applyBorder="1" applyAlignment="1">
      <alignment horizontal="center" vertical="top"/>
    </xf>
    <xf numFmtId="0" fontId="19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18" fillId="2" borderId="11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6" fontId="21" fillId="2" borderId="13" xfId="0" applyNumberFormat="1" applyFont="1" applyFill="1" applyBorder="1" applyAlignment="1">
      <alignment horizontal="left" vertical="center"/>
    </xf>
    <xf numFmtId="6" fontId="21" fillId="2" borderId="14" xfId="0" applyNumberFormat="1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/>
    </xf>
    <xf numFmtId="0" fontId="21" fillId="2" borderId="15" xfId="0" applyFont="1" applyFill="1" applyBorder="1" applyAlignment="1">
      <alignment horizontal="right" vertical="center"/>
    </xf>
    <xf numFmtId="0" fontId="23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Medium7"/>
  <colors>
    <mruColors>
      <color rgb="FFD21D02"/>
      <color rgb="FF4B7F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56"/>
  <sheetViews>
    <sheetView tabSelected="1" zoomScale="92" workbookViewId="0">
      <selection activeCell="L13" sqref="L13"/>
    </sheetView>
  </sheetViews>
  <sheetFormatPr baseColWidth="10" defaultRowHeight="18" x14ac:dyDescent="0.25"/>
  <cols>
    <col min="1" max="1" width="22" style="2" customWidth="1"/>
    <col min="2" max="2" width="28.1640625" style="2" customWidth="1"/>
    <col min="3" max="3" width="20" style="2" customWidth="1"/>
    <col min="4" max="4" width="9" style="2" customWidth="1"/>
    <col min="5" max="5" width="7.83203125" style="3" customWidth="1"/>
    <col min="6" max="6" width="7.33203125" style="2" customWidth="1"/>
    <col min="7" max="7" width="7.5" style="2" customWidth="1"/>
    <col min="8" max="8" width="8.1640625" style="2" customWidth="1"/>
    <col min="9" max="9" width="8.83203125" style="2" customWidth="1"/>
  </cols>
  <sheetData>
    <row r="1" spans="1:20" ht="45" customHeight="1" thickBot="1" x14ac:dyDescent="0.25">
      <c r="A1" s="67" t="s">
        <v>45</v>
      </c>
      <c r="B1" s="68"/>
      <c r="C1" s="68"/>
      <c r="D1" s="68"/>
      <c r="E1" s="68"/>
      <c r="F1" s="68"/>
      <c r="G1" s="68"/>
      <c r="H1" s="68"/>
      <c r="I1" s="6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0" ht="42" customHeight="1" thickBot="1" x14ac:dyDescent="0.25">
      <c r="A2" s="56" t="s">
        <v>6</v>
      </c>
      <c r="B2" s="33" t="s">
        <v>1</v>
      </c>
      <c r="C2" s="33" t="s">
        <v>2</v>
      </c>
      <c r="D2" s="51" t="s">
        <v>44</v>
      </c>
      <c r="E2" s="52"/>
      <c r="F2" s="52"/>
      <c r="G2" s="52"/>
      <c r="H2" s="52"/>
      <c r="I2" s="53"/>
      <c r="J2" s="8"/>
      <c r="K2" s="8"/>
      <c r="L2" s="9"/>
      <c r="M2" s="9"/>
      <c r="N2" s="9"/>
      <c r="O2" s="9"/>
      <c r="P2" s="9"/>
      <c r="Q2" s="9"/>
      <c r="R2" s="9"/>
      <c r="S2" s="9"/>
      <c r="T2" s="9"/>
    </row>
    <row r="3" spans="1:20" x14ac:dyDescent="0.25">
      <c r="A3" s="57" t="s">
        <v>7</v>
      </c>
      <c r="B3" s="12" t="s">
        <v>0</v>
      </c>
      <c r="C3" s="13">
        <v>3000</v>
      </c>
      <c r="D3" s="48" t="s">
        <v>3</v>
      </c>
      <c r="E3" s="49"/>
      <c r="F3" s="49"/>
      <c r="G3" s="49"/>
      <c r="H3" s="49"/>
      <c r="I3" s="50"/>
      <c r="J3" s="8"/>
      <c r="K3" s="8"/>
      <c r="L3" s="9"/>
      <c r="M3" s="9"/>
      <c r="N3" s="9"/>
      <c r="O3" s="9"/>
      <c r="P3" s="9"/>
      <c r="Q3" s="9"/>
      <c r="R3" s="9"/>
      <c r="S3" s="9"/>
      <c r="T3" s="9"/>
    </row>
    <row r="4" spans="1:20" x14ac:dyDescent="0.25">
      <c r="A4" s="57"/>
      <c r="B4" s="12" t="s">
        <v>4</v>
      </c>
      <c r="C4" s="13">
        <v>5000</v>
      </c>
      <c r="D4" s="20"/>
      <c r="E4" s="22"/>
      <c r="F4" s="6"/>
      <c r="G4" s="6"/>
      <c r="H4" s="6"/>
      <c r="I4" s="34"/>
      <c r="J4" s="8"/>
      <c r="K4" s="8"/>
      <c r="L4" s="9"/>
      <c r="M4" s="9"/>
      <c r="N4" s="9"/>
      <c r="O4" s="9"/>
      <c r="P4" s="9"/>
      <c r="Q4" s="9"/>
      <c r="R4" s="9"/>
      <c r="S4" s="9"/>
      <c r="T4" s="9"/>
    </row>
    <row r="5" spans="1:20" x14ac:dyDescent="0.25">
      <c r="A5" s="57"/>
      <c r="B5" s="12" t="s">
        <v>5</v>
      </c>
      <c r="C5" s="13">
        <v>10000</v>
      </c>
      <c r="D5" s="20"/>
      <c r="E5" s="22"/>
      <c r="F5" s="6"/>
      <c r="G5" s="6"/>
      <c r="H5" s="6"/>
      <c r="I5" s="34"/>
      <c r="J5" s="8"/>
      <c r="K5" s="8"/>
      <c r="L5" s="9"/>
      <c r="M5" s="9"/>
      <c r="N5" s="9"/>
      <c r="O5" s="9"/>
      <c r="P5" s="9"/>
      <c r="Q5" s="9"/>
      <c r="R5" s="9"/>
      <c r="S5" s="9"/>
      <c r="T5" s="9"/>
    </row>
    <row r="6" spans="1:20" x14ac:dyDescent="0.25">
      <c r="A6" s="57"/>
      <c r="B6" s="12" t="s">
        <v>28</v>
      </c>
      <c r="C6" s="13"/>
      <c r="D6" s="20"/>
      <c r="E6" s="22"/>
      <c r="F6" s="6"/>
      <c r="G6" s="6"/>
      <c r="H6" s="6"/>
      <c r="I6" s="34"/>
      <c r="J6" s="8"/>
      <c r="K6" s="8"/>
      <c r="L6" s="9"/>
      <c r="M6" s="9"/>
      <c r="N6" s="9"/>
      <c r="O6" s="9"/>
      <c r="P6" s="9"/>
      <c r="Q6" s="9"/>
      <c r="R6" s="9"/>
      <c r="S6" s="9"/>
      <c r="T6" s="9"/>
    </row>
    <row r="7" spans="1:20" ht="32" customHeight="1" x14ac:dyDescent="0.2">
      <c r="A7" s="58"/>
      <c r="B7" s="25" t="s">
        <v>38</v>
      </c>
      <c r="C7" s="30">
        <f>SUM(C3:C6)</f>
        <v>18000</v>
      </c>
      <c r="D7" s="38" t="s">
        <v>48</v>
      </c>
      <c r="E7" s="39"/>
      <c r="F7" s="40">
        <f>C7</f>
        <v>18000</v>
      </c>
      <c r="G7" s="39"/>
      <c r="H7" s="39"/>
      <c r="I7" s="44"/>
      <c r="J7" s="8"/>
      <c r="K7" s="8"/>
      <c r="L7" s="9"/>
      <c r="M7" s="9"/>
      <c r="N7" s="9"/>
      <c r="O7" s="9"/>
      <c r="P7" s="9"/>
      <c r="Q7" s="9"/>
      <c r="R7" s="9"/>
      <c r="S7" s="9"/>
      <c r="T7" s="9"/>
    </row>
    <row r="8" spans="1:20" ht="16" customHeight="1" x14ac:dyDescent="0.25">
      <c r="A8" s="59" t="s">
        <v>39</v>
      </c>
      <c r="B8" s="12" t="s">
        <v>8</v>
      </c>
      <c r="C8" s="13">
        <f>D8*F8</f>
        <v>27000</v>
      </c>
      <c r="D8" s="26">
        <v>9000</v>
      </c>
      <c r="E8" s="29" t="s">
        <v>21</v>
      </c>
      <c r="F8" s="27">
        <v>3</v>
      </c>
      <c r="G8" s="28" t="s">
        <v>17</v>
      </c>
      <c r="H8" s="27"/>
      <c r="I8" s="35"/>
      <c r="J8" s="8"/>
      <c r="K8" s="8"/>
      <c r="L8" s="9"/>
      <c r="M8" s="9"/>
      <c r="N8" s="9"/>
      <c r="O8" s="9"/>
      <c r="P8" s="9"/>
      <c r="Q8" s="9"/>
      <c r="R8" s="9"/>
      <c r="S8" s="9"/>
      <c r="T8" s="9"/>
    </row>
    <row r="9" spans="1:20" ht="18" customHeight="1" x14ac:dyDescent="0.25">
      <c r="A9" s="59"/>
      <c r="B9" s="12" t="s">
        <v>24</v>
      </c>
      <c r="C9" s="13">
        <f>D9*F9</f>
        <v>3600</v>
      </c>
      <c r="D9" s="26">
        <v>100</v>
      </c>
      <c r="E9" s="29" t="s">
        <v>21</v>
      </c>
      <c r="F9" s="27">
        <v>36</v>
      </c>
      <c r="G9" s="28" t="s">
        <v>17</v>
      </c>
      <c r="H9" s="27"/>
      <c r="I9" s="35"/>
      <c r="J9" s="8"/>
      <c r="K9" s="8"/>
      <c r="L9" s="9"/>
      <c r="M9" s="9"/>
      <c r="N9" s="9"/>
      <c r="O9" s="9"/>
      <c r="P9" s="9"/>
      <c r="Q9" s="9"/>
      <c r="R9" s="9"/>
      <c r="S9" s="9"/>
      <c r="T9" s="9"/>
    </row>
    <row r="10" spans="1:20" ht="18" customHeight="1" x14ac:dyDescent="0.25">
      <c r="A10" s="59"/>
      <c r="B10" s="12" t="s">
        <v>9</v>
      </c>
      <c r="C10" s="13">
        <f>D10*F10*H10</f>
        <v>20280</v>
      </c>
      <c r="D10" s="26">
        <v>260</v>
      </c>
      <c r="E10" s="29" t="s">
        <v>16</v>
      </c>
      <c r="F10" s="27">
        <v>3</v>
      </c>
      <c r="G10" s="28" t="s">
        <v>15</v>
      </c>
      <c r="H10" s="27">
        <v>26</v>
      </c>
      <c r="I10" s="35" t="s">
        <v>17</v>
      </c>
      <c r="J10" s="8"/>
      <c r="K10" s="8"/>
      <c r="L10" s="9"/>
      <c r="M10" s="9"/>
      <c r="N10" s="9"/>
      <c r="O10" s="9"/>
      <c r="P10" s="9"/>
      <c r="Q10" s="9"/>
      <c r="R10" s="9"/>
      <c r="S10" s="9"/>
      <c r="T10" s="9"/>
    </row>
    <row r="11" spans="1:20" ht="18" customHeight="1" x14ac:dyDescent="0.25">
      <c r="A11" s="59"/>
      <c r="B11" s="12" t="s">
        <v>10</v>
      </c>
      <c r="C11" s="13">
        <f>D11*F11*H11*365</f>
        <v>10950</v>
      </c>
      <c r="D11" s="26">
        <v>3</v>
      </c>
      <c r="E11" s="29" t="s">
        <v>18</v>
      </c>
      <c r="F11" s="27">
        <v>5</v>
      </c>
      <c r="G11" s="28" t="s">
        <v>19</v>
      </c>
      <c r="H11" s="27">
        <v>2</v>
      </c>
      <c r="I11" s="35" t="s">
        <v>20</v>
      </c>
      <c r="J11" s="8"/>
      <c r="K11" s="8"/>
      <c r="L11" s="9"/>
      <c r="M11" s="9"/>
      <c r="N11" s="9"/>
      <c r="O11" s="9"/>
      <c r="P11" s="9"/>
      <c r="Q11" s="9"/>
      <c r="R11" s="9"/>
      <c r="S11" s="9"/>
      <c r="T11" s="9"/>
    </row>
    <row r="12" spans="1:20" ht="18" customHeight="1" x14ac:dyDescent="0.25">
      <c r="A12" s="59"/>
      <c r="B12" s="12" t="s">
        <v>11</v>
      </c>
      <c r="C12" s="13">
        <f>D12*3*12</f>
        <v>5400</v>
      </c>
      <c r="D12" s="26">
        <v>150</v>
      </c>
      <c r="E12" s="29" t="s">
        <v>21</v>
      </c>
      <c r="F12" s="27"/>
      <c r="G12" s="28"/>
      <c r="H12" s="27"/>
      <c r="I12" s="35"/>
      <c r="J12" s="8"/>
      <c r="K12" s="8"/>
      <c r="L12" s="9"/>
      <c r="M12" s="9"/>
      <c r="N12" s="9"/>
      <c r="O12" s="9"/>
      <c r="P12" s="9"/>
      <c r="Q12" s="9"/>
      <c r="R12" s="9"/>
      <c r="S12" s="9"/>
      <c r="T12" s="9"/>
    </row>
    <row r="13" spans="1:20" ht="18" customHeight="1" x14ac:dyDescent="0.25">
      <c r="A13" s="59"/>
      <c r="B13" s="12" t="s">
        <v>12</v>
      </c>
      <c r="C13" s="13">
        <f>D13*3*12</f>
        <v>7200</v>
      </c>
      <c r="D13" s="26">
        <v>200</v>
      </c>
      <c r="E13" s="29" t="s">
        <v>21</v>
      </c>
      <c r="F13" s="27"/>
      <c r="G13" s="28"/>
      <c r="H13" s="27"/>
      <c r="I13" s="35"/>
      <c r="J13" s="8"/>
      <c r="K13" s="8"/>
      <c r="L13" s="9"/>
      <c r="M13" s="9"/>
      <c r="N13" s="9"/>
      <c r="O13" s="9"/>
      <c r="P13" s="9"/>
      <c r="Q13" s="9"/>
      <c r="R13" s="9"/>
      <c r="S13" s="9"/>
      <c r="T13" s="9"/>
    </row>
    <row r="14" spans="1:20" ht="18" customHeight="1" x14ac:dyDescent="0.25">
      <c r="A14" s="59"/>
      <c r="B14" s="12" t="s">
        <v>13</v>
      </c>
      <c r="C14" s="13">
        <f>D14*3*12</f>
        <v>3600</v>
      </c>
      <c r="D14" s="26">
        <v>100</v>
      </c>
      <c r="E14" s="29" t="s">
        <v>21</v>
      </c>
      <c r="F14" s="27"/>
      <c r="G14" s="28"/>
      <c r="H14" s="27"/>
      <c r="I14" s="35"/>
      <c r="J14" s="8"/>
      <c r="K14" s="8"/>
      <c r="L14" s="9"/>
      <c r="M14" s="9"/>
      <c r="N14" s="9"/>
      <c r="O14" s="9"/>
      <c r="P14" s="9"/>
      <c r="Q14" s="9"/>
      <c r="R14" s="9"/>
      <c r="S14" s="9"/>
      <c r="T14" s="9"/>
    </row>
    <row r="15" spans="1:20" ht="18" customHeight="1" x14ac:dyDescent="0.25">
      <c r="A15" s="59"/>
      <c r="B15" s="12" t="s">
        <v>14</v>
      </c>
      <c r="C15" s="13">
        <f>D15*F15</f>
        <v>15000</v>
      </c>
      <c r="D15" s="26">
        <v>100</v>
      </c>
      <c r="E15" s="29" t="s">
        <v>22</v>
      </c>
      <c r="F15" s="27">
        <v>150</v>
      </c>
      <c r="G15" s="28" t="s">
        <v>23</v>
      </c>
      <c r="H15" s="27"/>
      <c r="I15" s="35"/>
      <c r="J15" s="8"/>
      <c r="K15" s="8"/>
      <c r="L15" s="9"/>
      <c r="M15" s="9"/>
      <c r="N15" s="9"/>
      <c r="O15" s="9"/>
      <c r="P15" s="9"/>
      <c r="Q15" s="9"/>
      <c r="R15" s="9"/>
      <c r="S15" s="9"/>
      <c r="T15" s="9"/>
    </row>
    <row r="16" spans="1:20" ht="18" customHeight="1" x14ac:dyDescent="0.25">
      <c r="A16" s="59"/>
      <c r="B16" s="12" t="s">
        <v>28</v>
      </c>
      <c r="C16" s="13"/>
      <c r="D16" s="26"/>
      <c r="E16" s="29"/>
      <c r="F16" s="27"/>
      <c r="G16" s="28"/>
      <c r="H16" s="6"/>
      <c r="I16" s="35"/>
      <c r="J16" s="8"/>
      <c r="K16" s="8"/>
      <c r="L16" s="9"/>
      <c r="M16" s="9"/>
      <c r="N16" s="9"/>
      <c r="O16" s="9"/>
      <c r="P16" s="9"/>
      <c r="Q16" s="9"/>
      <c r="R16" s="9"/>
      <c r="S16" s="9"/>
      <c r="T16" s="9"/>
    </row>
    <row r="17" spans="1:20" s="1" customFormat="1" ht="30" customHeight="1" x14ac:dyDescent="0.2">
      <c r="A17" s="58"/>
      <c r="B17" s="25" t="s">
        <v>38</v>
      </c>
      <c r="C17" s="30">
        <f>SUM(C8:C16)</f>
        <v>93030</v>
      </c>
      <c r="D17" s="38" t="s">
        <v>48</v>
      </c>
      <c r="E17" s="39"/>
      <c r="F17" s="40">
        <f>F7+C17</f>
        <v>111030</v>
      </c>
      <c r="G17" s="40"/>
      <c r="H17" s="40"/>
      <c r="I17" s="41"/>
      <c r="J17" s="10"/>
      <c r="K17" s="10"/>
      <c r="L17" s="11"/>
      <c r="M17" s="11"/>
      <c r="N17" s="11"/>
      <c r="O17" s="11"/>
      <c r="P17" s="11"/>
      <c r="Q17" s="11"/>
      <c r="R17" s="11"/>
      <c r="S17" s="11"/>
      <c r="T17" s="11"/>
    </row>
    <row r="18" spans="1:20" x14ac:dyDescent="0.25">
      <c r="A18" s="60" t="s">
        <v>40</v>
      </c>
      <c r="B18" s="12" t="s">
        <v>25</v>
      </c>
      <c r="C18" s="13">
        <f>D18*3</f>
        <v>60000</v>
      </c>
      <c r="D18" s="26">
        <v>20000</v>
      </c>
      <c r="E18" s="29" t="s">
        <v>26</v>
      </c>
      <c r="F18" s="27"/>
      <c r="G18" s="6"/>
      <c r="H18" s="6"/>
      <c r="I18" s="34"/>
      <c r="J18" s="8"/>
      <c r="K18" s="8"/>
      <c r="L18" s="9"/>
      <c r="M18" s="9"/>
      <c r="N18" s="9"/>
      <c r="O18" s="9"/>
      <c r="P18" s="9"/>
      <c r="Q18" s="9"/>
      <c r="R18" s="9"/>
      <c r="S18" s="9"/>
      <c r="T18" s="9"/>
    </row>
    <row r="19" spans="1:20" x14ac:dyDescent="0.25">
      <c r="A19" s="61"/>
      <c r="B19" s="12" t="s">
        <v>30</v>
      </c>
      <c r="C19" s="13">
        <f>D19*36</f>
        <v>21600</v>
      </c>
      <c r="D19" s="26">
        <v>600</v>
      </c>
      <c r="E19" s="29" t="s">
        <v>21</v>
      </c>
      <c r="F19" s="27"/>
      <c r="G19" s="6"/>
      <c r="H19" s="6"/>
      <c r="I19" s="34"/>
      <c r="J19" s="8"/>
      <c r="K19" s="8"/>
      <c r="L19" s="9"/>
      <c r="M19" s="9"/>
      <c r="N19" s="9"/>
      <c r="O19" s="9"/>
      <c r="P19" s="9"/>
      <c r="Q19" s="9"/>
      <c r="R19" s="9"/>
      <c r="S19" s="9"/>
      <c r="T19" s="9"/>
    </row>
    <row r="20" spans="1:20" x14ac:dyDescent="0.25">
      <c r="A20" s="61"/>
      <c r="B20" s="12" t="s">
        <v>35</v>
      </c>
      <c r="C20" s="13">
        <f>D20*72</f>
        <v>21600</v>
      </c>
      <c r="D20" s="26">
        <v>300</v>
      </c>
      <c r="E20" s="29" t="s">
        <v>21</v>
      </c>
      <c r="F20" s="27"/>
      <c r="G20" s="6"/>
      <c r="H20" s="6"/>
      <c r="I20" s="34"/>
      <c r="J20" s="8"/>
      <c r="K20" s="8"/>
      <c r="L20" s="9"/>
      <c r="M20" s="9"/>
      <c r="N20" s="9"/>
      <c r="O20" s="9"/>
      <c r="P20" s="9"/>
      <c r="Q20" s="9"/>
      <c r="R20" s="9"/>
      <c r="S20" s="9"/>
      <c r="T20" s="9"/>
    </row>
    <row r="21" spans="1:20" x14ac:dyDescent="0.25">
      <c r="A21" s="61"/>
      <c r="B21" s="12" t="s">
        <v>27</v>
      </c>
      <c r="C21" s="13">
        <f>D21*F21</f>
        <v>18000</v>
      </c>
      <c r="D21" s="26">
        <v>500</v>
      </c>
      <c r="E21" s="29" t="s">
        <v>21</v>
      </c>
      <c r="F21" s="27">
        <v>36</v>
      </c>
      <c r="G21" s="6" t="s">
        <v>17</v>
      </c>
      <c r="H21" s="6"/>
      <c r="I21" s="34"/>
      <c r="J21" s="8"/>
      <c r="K21" s="8"/>
      <c r="L21" s="9"/>
      <c r="M21" s="9"/>
      <c r="N21" s="9"/>
      <c r="O21" s="9"/>
      <c r="P21" s="9"/>
      <c r="Q21" s="9"/>
      <c r="R21" s="9"/>
      <c r="S21" s="9"/>
      <c r="T21" s="9"/>
    </row>
    <row r="22" spans="1:20" x14ac:dyDescent="0.25">
      <c r="A22" s="61"/>
      <c r="B22" s="12" t="s">
        <v>28</v>
      </c>
      <c r="C22" s="13"/>
      <c r="D22" s="26"/>
      <c r="E22" s="29"/>
      <c r="F22" s="27"/>
      <c r="G22" s="6"/>
      <c r="H22" s="6"/>
      <c r="I22" s="34"/>
      <c r="J22" s="8"/>
      <c r="K22" s="8"/>
      <c r="L22" s="9"/>
      <c r="M22" s="9"/>
      <c r="N22" s="9"/>
      <c r="O22" s="9"/>
      <c r="P22" s="9"/>
      <c r="Q22" s="9"/>
      <c r="R22" s="9"/>
      <c r="S22" s="9"/>
      <c r="T22" s="9"/>
    </row>
    <row r="23" spans="1:20" s="1" customFormat="1" ht="32" customHeight="1" x14ac:dyDescent="0.2">
      <c r="A23" s="58"/>
      <c r="B23" s="25" t="s">
        <v>38</v>
      </c>
      <c r="C23" s="30">
        <f>SUM(C18:C22)</f>
        <v>121200</v>
      </c>
      <c r="D23" s="38" t="s">
        <v>48</v>
      </c>
      <c r="E23" s="39"/>
      <c r="F23" s="40">
        <f>F17+C23</f>
        <v>232230</v>
      </c>
      <c r="G23" s="40"/>
      <c r="H23" s="40"/>
      <c r="I23" s="41"/>
      <c r="J23" s="10"/>
      <c r="K23" s="10"/>
      <c r="L23" s="11"/>
      <c r="M23" s="11"/>
      <c r="N23" s="11"/>
      <c r="O23" s="11"/>
      <c r="P23" s="11"/>
      <c r="Q23" s="11"/>
      <c r="R23" s="11"/>
      <c r="S23" s="11"/>
      <c r="T23" s="11"/>
    </row>
    <row r="24" spans="1:20" ht="16" customHeight="1" x14ac:dyDescent="0.25">
      <c r="A24" s="62" t="s">
        <v>41</v>
      </c>
      <c r="B24" s="12" t="s">
        <v>31</v>
      </c>
      <c r="C24" s="13">
        <f>D24*3</f>
        <v>9000</v>
      </c>
      <c r="D24" s="26">
        <v>3000</v>
      </c>
      <c r="E24" s="29" t="s">
        <v>26</v>
      </c>
      <c r="F24" s="27"/>
      <c r="G24" s="28"/>
      <c r="H24" s="6"/>
      <c r="I24" s="34"/>
      <c r="J24" s="8"/>
      <c r="K24" s="8"/>
      <c r="L24" s="9"/>
      <c r="M24" s="9"/>
      <c r="N24" s="9"/>
      <c r="O24" s="9"/>
      <c r="P24" s="9"/>
      <c r="Q24" s="9"/>
      <c r="R24" s="9"/>
      <c r="S24" s="9"/>
      <c r="T24" s="9"/>
    </row>
    <row r="25" spans="1:20" x14ac:dyDescent="0.25">
      <c r="A25" s="62"/>
      <c r="B25" s="12" t="s">
        <v>30</v>
      </c>
      <c r="C25" s="13">
        <f>D25*36</f>
        <v>21600</v>
      </c>
      <c r="D25" s="26">
        <v>600</v>
      </c>
      <c r="E25" s="29" t="s">
        <v>21</v>
      </c>
      <c r="F25" s="27"/>
      <c r="G25" s="28"/>
      <c r="H25" s="6"/>
      <c r="I25" s="34"/>
      <c r="J25" s="8"/>
      <c r="K25" s="8"/>
      <c r="L25" s="9"/>
      <c r="M25" s="9"/>
      <c r="N25" s="9"/>
      <c r="O25" s="9"/>
      <c r="P25" s="9"/>
      <c r="Q25" s="9"/>
      <c r="R25" s="9"/>
      <c r="S25" s="9"/>
      <c r="T25" s="9"/>
    </row>
    <row r="26" spans="1:20" x14ac:dyDescent="0.25">
      <c r="A26" s="62"/>
      <c r="B26" s="12" t="s">
        <v>29</v>
      </c>
      <c r="C26" s="13">
        <f>D26*F26</f>
        <v>36000</v>
      </c>
      <c r="D26" s="26">
        <v>500</v>
      </c>
      <c r="E26" s="29" t="s">
        <v>21</v>
      </c>
      <c r="F26" s="27">
        <v>72</v>
      </c>
      <c r="G26" s="28" t="s">
        <v>17</v>
      </c>
      <c r="H26" s="6"/>
      <c r="I26" s="34"/>
      <c r="J26" s="8"/>
      <c r="K26" s="8"/>
      <c r="L26" s="9"/>
      <c r="M26" s="9"/>
      <c r="N26" s="9"/>
      <c r="O26" s="9"/>
      <c r="P26" s="9"/>
      <c r="Q26" s="9"/>
      <c r="R26" s="9"/>
      <c r="S26" s="9"/>
      <c r="T26" s="9"/>
    </row>
    <row r="27" spans="1:20" x14ac:dyDescent="0.25">
      <c r="A27" s="62"/>
      <c r="B27" s="12" t="s">
        <v>35</v>
      </c>
      <c r="C27" s="13">
        <f>D27*72</f>
        <v>21600</v>
      </c>
      <c r="D27" s="26">
        <v>300</v>
      </c>
      <c r="E27" s="29" t="s">
        <v>21</v>
      </c>
      <c r="F27" s="27"/>
      <c r="G27" s="28"/>
      <c r="H27" s="6"/>
      <c r="I27" s="34"/>
      <c r="J27" s="8"/>
      <c r="K27" s="8"/>
      <c r="L27" s="9"/>
      <c r="M27" s="9"/>
      <c r="N27" s="9"/>
      <c r="O27" s="9"/>
      <c r="P27" s="9"/>
      <c r="Q27" s="9"/>
      <c r="R27" s="9"/>
      <c r="S27" s="9"/>
      <c r="T27" s="9"/>
    </row>
    <row r="28" spans="1:20" x14ac:dyDescent="0.25">
      <c r="A28" s="62"/>
      <c r="B28" s="12" t="s">
        <v>28</v>
      </c>
      <c r="C28" s="13"/>
      <c r="D28" s="26"/>
      <c r="E28" s="29"/>
      <c r="F28" s="27"/>
      <c r="G28" s="28"/>
      <c r="H28" s="6"/>
      <c r="I28" s="34"/>
      <c r="J28" s="8"/>
      <c r="K28" s="8"/>
      <c r="L28" s="9"/>
      <c r="M28" s="9"/>
      <c r="N28" s="9"/>
      <c r="O28" s="9"/>
      <c r="P28" s="9"/>
      <c r="Q28" s="9"/>
      <c r="R28" s="9"/>
      <c r="S28" s="9"/>
      <c r="T28" s="9"/>
    </row>
    <row r="29" spans="1:20" ht="33" customHeight="1" x14ac:dyDescent="0.25">
      <c r="A29" s="21"/>
      <c r="B29" s="25" t="s">
        <v>38</v>
      </c>
      <c r="C29" s="30">
        <f>SUM(C24:C28)</f>
        <v>88200</v>
      </c>
      <c r="D29" s="38" t="s">
        <v>48</v>
      </c>
      <c r="E29" s="39"/>
      <c r="F29" s="40">
        <f>F23+C29</f>
        <v>320430</v>
      </c>
      <c r="G29" s="40"/>
      <c r="H29" s="40"/>
      <c r="I29" s="41"/>
      <c r="J29" s="8"/>
      <c r="K29" s="8"/>
      <c r="L29" s="9"/>
      <c r="M29" s="9"/>
      <c r="N29" s="9"/>
      <c r="O29" s="9"/>
      <c r="P29" s="9"/>
      <c r="Q29" s="9"/>
      <c r="R29" s="9"/>
      <c r="S29" s="9"/>
      <c r="T29" s="9"/>
    </row>
    <row r="30" spans="1:20" x14ac:dyDescent="0.25">
      <c r="A30" s="63" t="s">
        <v>43</v>
      </c>
      <c r="B30" s="12" t="s">
        <v>33</v>
      </c>
      <c r="C30" s="13">
        <f>D30*3</f>
        <v>30000</v>
      </c>
      <c r="D30" s="26">
        <v>10000</v>
      </c>
      <c r="E30" s="29" t="s">
        <v>26</v>
      </c>
      <c r="F30" s="27"/>
      <c r="G30" s="28"/>
      <c r="H30" s="6"/>
      <c r="I30" s="34"/>
      <c r="J30" s="8"/>
      <c r="K30" s="8"/>
      <c r="L30" s="9"/>
      <c r="M30" s="9"/>
      <c r="N30" s="9"/>
      <c r="O30" s="9"/>
      <c r="P30" s="9"/>
      <c r="Q30" s="9"/>
      <c r="R30" s="9"/>
      <c r="S30" s="9"/>
      <c r="T30" s="9"/>
    </row>
    <row r="31" spans="1:20" x14ac:dyDescent="0.25">
      <c r="A31" s="63"/>
      <c r="B31" s="12" t="s">
        <v>32</v>
      </c>
      <c r="C31" s="13">
        <f>D31*3</f>
        <v>36000</v>
      </c>
      <c r="D31" s="26">
        <v>12000</v>
      </c>
      <c r="E31" s="29" t="s">
        <v>26</v>
      </c>
      <c r="F31" s="27"/>
      <c r="G31" s="28"/>
      <c r="H31" s="6"/>
      <c r="I31" s="34"/>
      <c r="J31" s="8"/>
      <c r="K31" s="8"/>
      <c r="L31" s="9"/>
      <c r="M31" s="9"/>
      <c r="N31" s="9"/>
      <c r="O31" s="9"/>
      <c r="P31" s="9"/>
      <c r="Q31" s="9"/>
      <c r="R31" s="9"/>
      <c r="S31" s="9"/>
      <c r="T31" s="9"/>
    </row>
    <row r="32" spans="1:20" x14ac:dyDescent="0.25">
      <c r="A32" s="63"/>
      <c r="B32" s="12" t="s">
        <v>30</v>
      </c>
      <c r="C32" s="13">
        <f>D32*36</f>
        <v>36000</v>
      </c>
      <c r="D32" s="26">
        <v>1000</v>
      </c>
      <c r="E32" s="29" t="s">
        <v>21</v>
      </c>
      <c r="F32" s="27"/>
      <c r="G32" s="28"/>
      <c r="H32" s="6"/>
      <c r="I32" s="34"/>
      <c r="J32" s="8"/>
      <c r="K32" s="8"/>
      <c r="L32" s="9"/>
      <c r="M32" s="9"/>
      <c r="N32" s="9"/>
      <c r="O32" s="9"/>
      <c r="P32" s="9"/>
      <c r="Q32" s="9"/>
      <c r="R32" s="9"/>
      <c r="S32" s="9"/>
      <c r="T32" s="9"/>
    </row>
    <row r="33" spans="1:20" x14ac:dyDescent="0.25">
      <c r="A33" s="63"/>
      <c r="B33" s="12" t="s">
        <v>29</v>
      </c>
      <c r="C33" s="13">
        <f>D33*F33</f>
        <v>57600</v>
      </c>
      <c r="D33" s="26">
        <v>800</v>
      </c>
      <c r="E33" s="29" t="s">
        <v>21</v>
      </c>
      <c r="F33" s="27">
        <v>72</v>
      </c>
      <c r="G33" s="28" t="s">
        <v>17</v>
      </c>
      <c r="H33" s="6"/>
      <c r="I33" s="34"/>
      <c r="J33" s="8"/>
      <c r="K33" s="8"/>
      <c r="L33" s="9"/>
      <c r="M33" s="9"/>
      <c r="N33" s="9"/>
      <c r="O33" s="9"/>
      <c r="P33" s="9"/>
      <c r="Q33" s="9"/>
      <c r="R33" s="9"/>
      <c r="S33" s="9"/>
      <c r="T33" s="9"/>
    </row>
    <row r="34" spans="1:20" x14ac:dyDescent="0.25">
      <c r="A34" s="63"/>
      <c r="B34" s="12" t="s">
        <v>35</v>
      </c>
      <c r="C34" s="13">
        <f>D34*72</f>
        <v>36000</v>
      </c>
      <c r="D34" s="26">
        <v>500</v>
      </c>
      <c r="E34" s="29" t="s">
        <v>21</v>
      </c>
      <c r="F34" s="27"/>
      <c r="G34" s="28"/>
      <c r="H34" s="6"/>
      <c r="I34" s="34"/>
      <c r="J34" s="8"/>
      <c r="K34" s="8"/>
      <c r="L34" s="9"/>
      <c r="M34" s="9"/>
      <c r="N34" s="9"/>
      <c r="O34" s="9"/>
      <c r="P34" s="9"/>
      <c r="Q34" s="9"/>
      <c r="R34" s="9"/>
      <c r="S34" s="9"/>
      <c r="T34" s="9"/>
    </row>
    <row r="35" spans="1:20" x14ac:dyDescent="0.25">
      <c r="A35" s="63"/>
      <c r="B35" s="12" t="s">
        <v>28</v>
      </c>
      <c r="C35" s="13"/>
      <c r="D35" s="26"/>
      <c r="E35" s="29"/>
      <c r="F35" s="27"/>
      <c r="G35" s="28"/>
      <c r="H35" s="6"/>
      <c r="I35" s="34"/>
      <c r="J35" s="8"/>
      <c r="K35" s="8"/>
      <c r="L35" s="9"/>
      <c r="M35" s="9"/>
      <c r="N35" s="9"/>
      <c r="O35" s="9"/>
      <c r="P35" s="9"/>
      <c r="Q35" s="9"/>
      <c r="R35" s="9"/>
      <c r="S35" s="9"/>
      <c r="T35" s="9"/>
    </row>
    <row r="36" spans="1:20" ht="29" customHeight="1" x14ac:dyDescent="0.25">
      <c r="A36" s="21"/>
      <c r="B36" s="25" t="s">
        <v>38</v>
      </c>
      <c r="C36" s="30">
        <f>SUM(C30:C35)</f>
        <v>195600</v>
      </c>
      <c r="D36" s="38" t="s">
        <v>49</v>
      </c>
      <c r="E36" s="39"/>
      <c r="F36" s="40">
        <f>F29+C36</f>
        <v>516030</v>
      </c>
      <c r="G36" s="40"/>
      <c r="H36" s="40"/>
      <c r="I36" s="41"/>
      <c r="J36" s="8"/>
      <c r="K36" s="8"/>
      <c r="L36" s="9"/>
      <c r="M36" s="9"/>
      <c r="N36" s="9"/>
      <c r="O36" s="9"/>
      <c r="P36" s="9"/>
      <c r="Q36" s="9"/>
      <c r="R36" s="9"/>
      <c r="S36" s="9"/>
      <c r="T36" s="9"/>
    </row>
    <row r="37" spans="1:20" x14ac:dyDescent="0.25">
      <c r="A37" s="64" t="s">
        <v>42</v>
      </c>
      <c r="B37" s="12" t="s">
        <v>25</v>
      </c>
      <c r="C37" s="13">
        <f>D37*F37</f>
        <v>40000</v>
      </c>
      <c r="D37" s="26">
        <v>10000</v>
      </c>
      <c r="E37" s="29" t="s">
        <v>26</v>
      </c>
      <c r="F37" s="27">
        <v>4</v>
      </c>
      <c r="G37" s="28" t="s">
        <v>34</v>
      </c>
      <c r="H37" s="6"/>
      <c r="I37" s="34"/>
      <c r="J37" s="8"/>
      <c r="K37" s="8"/>
      <c r="L37" s="9"/>
      <c r="M37" s="9"/>
      <c r="N37" s="9"/>
      <c r="O37" s="9"/>
      <c r="P37" s="9"/>
      <c r="Q37" s="9"/>
      <c r="R37" s="9"/>
      <c r="S37" s="9"/>
      <c r="T37" s="9"/>
    </row>
    <row r="38" spans="1:20" x14ac:dyDescent="0.25">
      <c r="A38" s="64"/>
      <c r="B38" s="12" t="s">
        <v>30</v>
      </c>
      <c r="C38" s="13">
        <f>D38*F37*12</f>
        <v>120000</v>
      </c>
      <c r="D38" s="26">
        <v>2500</v>
      </c>
      <c r="E38" s="29" t="s">
        <v>21</v>
      </c>
      <c r="F38" s="27"/>
      <c r="G38" s="28"/>
      <c r="H38" s="6"/>
      <c r="I38" s="34"/>
      <c r="J38" s="8"/>
      <c r="K38" s="8"/>
      <c r="L38" s="9"/>
      <c r="M38" s="9"/>
      <c r="N38" s="9"/>
      <c r="O38" s="9"/>
      <c r="P38" s="9"/>
      <c r="Q38" s="9"/>
      <c r="R38" s="9"/>
      <c r="S38" s="9"/>
      <c r="T38" s="9"/>
    </row>
    <row r="39" spans="1:20" x14ac:dyDescent="0.25">
      <c r="A39" s="64"/>
      <c r="B39" s="12" t="s">
        <v>35</v>
      </c>
      <c r="C39" s="13">
        <f>D39*F37*12</f>
        <v>48000</v>
      </c>
      <c r="D39" s="26">
        <v>1000</v>
      </c>
      <c r="E39" s="29" t="s">
        <v>21</v>
      </c>
      <c r="F39" s="27"/>
      <c r="G39" s="28"/>
      <c r="H39" s="6"/>
      <c r="I39" s="34"/>
      <c r="J39" s="8"/>
      <c r="K39" s="8"/>
      <c r="L39" s="9"/>
      <c r="M39" s="9"/>
      <c r="N39" s="9"/>
      <c r="O39" s="9"/>
      <c r="P39" s="9"/>
      <c r="Q39" s="9"/>
      <c r="R39" s="9"/>
      <c r="S39" s="9"/>
      <c r="T39" s="9"/>
    </row>
    <row r="40" spans="1:20" x14ac:dyDescent="0.25">
      <c r="A40" s="64"/>
      <c r="B40" s="12" t="s">
        <v>28</v>
      </c>
      <c r="C40" s="14"/>
      <c r="D40" s="26"/>
      <c r="E40" s="29"/>
      <c r="F40" s="27"/>
      <c r="G40" s="28"/>
      <c r="H40" s="6"/>
      <c r="I40" s="34"/>
      <c r="J40" s="8"/>
      <c r="K40" s="8"/>
      <c r="L40" s="9"/>
      <c r="M40" s="9"/>
      <c r="N40" s="9"/>
      <c r="O40" s="9"/>
      <c r="P40" s="9"/>
      <c r="Q40" s="9"/>
      <c r="R40" s="9"/>
      <c r="S40" s="9"/>
      <c r="T40" s="9"/>
    </row>
    <row r="41" spans="1:20" ht="31" customHeight="1" x14ac:dyDescent="0.25">
      <c r="A41" s="21"/>
      <c r="B41" s="17" t="s">
        <v>38</v>
      </c>
      <c r="C41" s="31">
        <f>SUM(C37:C40)</f>
        <v>208000</v>
      </c>
      <c r="D41" s="38" t="s">
        <v>48</v>
      </c>
      <c r="E41" s="39"/>
      <c r="F41" s="42">
        <f>F36+C41</f>
        <v>724030</v>
      </c>
      <c r="G41" s="42"/>
      <c r="H41" s="42"/>
      <c r="I41" s="43"/>
      <c r="J41" s="8"/>
      <c r="K41" s="8"/>
      <c r="L41" s="9"/>
      <c r="M41" s="9"/>
      <c r="N41" s="9"/>
      <c r="O41" s="9"/>
      <c r="P41" s="9"/>
      <c r="Q41" s="9"/>
      <c r="R41" s="9"/>
      <c r="S41" s="9"/>
      <c r="T41" s="9"/>
    </row>
    <row r="42" spans="1:20" x14ac:dyDescent="0.25">
      <c r="A42" s="20"/>
      <c r="B42" s="6"/>
      <c r="C42" s="7"/>
      <c r="D42" s="20"/>
      <c r="E42" s="22"/>
      <c r="F42" s="6"/>
      <c r="G42" s="6"/>
      <c r="H42" s="6"/>
      <c r="I42" s="34"/>
      <c r="J42" s="8"/>
      <c r="K42" s="8"/>
      <c r="L42" s="9"/>
      <c r="M42" s="9"/>
      <c r="N42" s="9"/>
      <c r="O42" s="9"/>
      <c r="P42" s="9"/>
      <c r="Q42" s="9"/>
      <c r="R42" s="9"/>
      <c r="S42" s="9"/>
      <c r="T42" s="9"/>
    </row>
    <row r="43" spans="1:20" ht="26" x14ac:dyDescent="0.35">
      <c r="A43" s="65" t="s">
        <v>36</v>
      </c>
      <c r="B43" s="37"/>
      <c r="C43" s="32">
        <v>100000</v>
      </c>
      <c r="D43" s="45" t="s">
        <v>37</v>
      </c>
      <c r="E43" s="46"/>
      <c r="F43" s="46"/>
      <c r="G43" s="46"/>
      <c r="H43" s="46"/>
      <c r="I43" s="47"/>
      <c r="J43" s="8"/>
      <c r="K43" s="8"/>
      <c r="L43" s="9"/>
      <c r="M43" s="9"/>
      <c r="N43" s="9"/>
      <c r="O43" s="9"/>
      <c r="P43" s="9"/>
      <c r="Q43" s="9"/>
      <c r="R43" s="9"/>
      <c r="S43" s="9"/>
      <c r="T43" s="9"/>
    </row>
    <row r="44" spans="1:20" x14ac:dyDescent="0.25">
      <c r="A44" s="58"/>
      <c r="B44" s="16"/>
      <c r="C44" s="19"/>
      <c r="D44" s="21"/>
      <c r="E44" s="23"/>
      <c r="F44" s="15"/>
      <c r="G44" s="15"/>
      <c r="H44" s="15"/>
      <c r="I44" s="36"/>
      <c r="J44" s="8"/>
      <c r="K44" s="8"/>
      <c r="L44" s="9"/>
      <c r="M44" s="9"/>
      <c r="N44" s="9"/>
      <c r="O44" s="9"/>
      <c r="P44" s="9"/>
      <c r="Q44" s="9"/>
      <c r="R44" s="9"/>
      <c r="S44" s="9"/>
      <c r="T44" s="9"/>
    </row>
    <row r="45" spans="1:20" ht="29" thickBot="1" x14ac:dyDescent="0.25">
      <c r="A45" s="66" t="s">
        <v>47</v>
      </c>
      <c r="B45" s="18"/>
      <c r="C45" s="54">
        <f>C7+C17+C23+C29+C36+C41+C43</f>
        <v>824030</v>
      </c>
      <c r="D45" s="54"/>
      <c r="E45" s="54"/>
      <c r="F45" s="54"/>
      <c r="G45" s="54"/>
      <c r="H45" s="54"/>
      <c r="I45" s="55"/>
      <c r="J45" s="8"/>
      <c r="K45" s="8"/>
      <c r="L45" s="9"/>
      <c r="M45" s="9"/>
      <c r="N45" s="9"/>
      <c r="O45" s="9"/>
      <c r="P45" s="9"/>
      <c r="Q45" s="9"/>
      <c r="R45" s="9"/>
      <c r="S45" s="9"/>
      <c r="T45" s="9"/>
    </row>
    <row r="46" spans="1:20" x14ac:dyDescent="0.25">
      <c r="A46" s="12" t="s">
        <v>46</v>
      </c>
      <c r="B46" s="6"/>
      <c r="C46" s="6"/>
      <c r="D46" s="6"/>
      <c r="E46" s="22"/>
      <c r="F46" s="6"/>
      <c r="G46" s="6"/>
      <c r="H46" s="6"/>
      <c r="I46" s="6"/>
      <c r="J46" s="8"/>
      <c r="K46" s="8"/>
      <c r="L46" s="9"/>
      <c r="M46" s="9"/>
      <c r="N46" s="9"/>
      <c r="O46" s="9"/>
      <c r="P46" s="9"/>
      <c r="Q46" s="9"/>
      <c r="R46" s="9"/>
      <c r="S46" s="9"/>
      <c r="T46" s="9"/>
    </row>
    <row r="47" spans="1:20" x14ac:dyDescent="0.25">
      <c r="A47" s="6"/>
      <c r="B47" s="6"/>
      <c r="C47" s="6"/>
      <c r="D47" s="6"/>
      <c r="E47" s="22"/>
      <c r="F47" s="6"/>
      <c r="G47" s="6"/>
      <c r="H47" s="6"/>
      <c r="I47" s="6"/>
      <c r="J47" s="8"/>
      <c r="K47" s="8"/>
      <c r="L47" s="9"/>
      <c r="M47" s="9"/>
      <c r="N47" s="9"/>
      <c r="O47" s="9"/>
      <c r="P47" s="9"/>
      <c r="Q47" s="9"/>
      <c r="R47" s="9"/>
      <c r="S47" s="9"/>
      <c r="T47" s="9"/>
    </row>
    <row r="48" spans="1:20" x14ac:dyDescent="0.25">
      <c r="A48" s="6"/>
      <c r="B48" s="6"/>
      <c r="C48" s="6"/>
      <c r="D48" s="6"/>
      <c r="E48" s="22"/>
      <c r="F48" s="6"/>
      <c r="G48" s="6"/>
      <c r="H48" s="6"/>
      <c r="I48" s="6"/>
      <c r="J48" s="8"/>
      <c r="K48" s="8"/>
      <c r="L48" s="9"/>
      <c r="M48" s="9"/>
      <c r="N48" s="9"/>
      <c r="O48" s="9"/>
      <c r="P48" s="9"/>
      <c r="Q48" s="9"/>
      <c r="R48" s="9"/>
      <c r="S48" s="9"/>
      <c r="T48" s="9"/>
    </row>
    <row r="49" spans="1:20" x14ac:dyDescent="0.25">
      <c r="A49" s="6"/>
      <c r="B49" s="6"/>
      <c r="C49" s="6"/>
      <c r="D49" s="6"/>
      <c r="E49" s="22"/>
      <c r="F49" s="6"/>
      <c r="G49" s="6"/>
      <c r="H49" s="6"/>
      <c r="I49" s="6"/>
      <c r="J49" s="8"/>
      <c r="K49" s="8"/>
      <c r="L49" s="9"/>
      <c r="M49" s="9"/>
      <c r="N49" s="9"/>
      <c r="O49" s="9"/>
      <c r="P49" s="9"/>
      <c r="Q49" s="9"/>
      <c r="R49" s="9"/>
      <c r="S49" s="9"/>
      <c r="T49" s="9"/>
    </row>
    <row r="50" spans="1:20" x14ac:dyDescent="0.25">
      <c r="A50" s="6"/>
      <c r="B50" s="6"/>
      <c r="C50" s="6"/>
      <c r="D50" s="6"/>
      <c r="E50" s="22"/>
      <c r="F50" s="6"/>
      <c r="G50" s="6"/>
      <c r="H50" s="6"/>
      <c r="I50" s="6"/>
      <c r="J50" s="8"/>
      <c r="K50" s="8"/>
      <c r="L50" s="9"/>
      <c r="M50" s="9"/>
      <c r="N50" s="9"/>
      <c r="O50" s="9"/>
      <c r="P50" s="9"/>
      <c r="Q50" s="9"/>
      <c r="R50" s="9"/>
      <c r="S50" s="9"/>
      <c r="T50" s="9"/>
    </row>
    <row r="51" spans="1:20" x14ac:dyDescent="0.25">
      <c r="A51" s="6"/>
      <c r="B51" s="6"/>
      <c r="C51" s="6"/>
      <c r="D51" s="6"/>
      <c r="E51" s="22"/>
      <c r="F51" s="6"/>
      <c r="G51" s="6"/>
      <c r="H51" s="6"/>
      <c r="I51" s="6"/>
      <c r="J51" s="8"/>
      <c r="K51" s="8"/>
      <c r="L51" s="9"/>
      <c r="M51" s="9"/>
      <c r="N51" s="9"/>
      <c r="O51" s="9"/>
      <c r="P51" s="9"/>
      <c r="Q51" s="9"/>
      <c r="R51" s="9"/>
      <c r="S51" s="9"/>
      <c r="T51" s="9"/>
    </row>
    <row r="52" spans="1:20" x14ac:dyDescent="0.25">
      <c r="A52" s="5"/>
      <c r="B52" s="5"/>
      <c r="C52" s="5"/>
      <c r="D52" s="5"/>
      <c r="E52" s="24"/>
      <c r="F52" s="5"/>
      <c r="G52" s="5"/>
      <c r="H52" s="5"/>
      <c r="I52" s="5"/>
      <c r="J52" s="4"/>
      <c r="K52" s="4"/>
    </row>
    <row r="53" spans="1:20" x14ac:dyDescent="0.25">
      <c r="A53" s="5"/>
      <c r="B53" s="5"/>
      <c r="C53" s="5"/>
      <c r="D53" s="5"/>
      <c r="E53" s="24"/>
      <c r="F53" s="5"/>
      <c r="G53" s="5"/>
      <c r="H53" s="5"/>
      <c r="I53" s="5"/>
      <c r="J53" s="4"/>
      <c r="K53" s="4"/>
    </row>
    <row r="54" spans="1:20" x14ac:dyDescent="0.25">
      <c r="A54" s="5"/>
      <c r="B54" s="5"/>
      <c r="C54" s="5"/>
      <c r="D54" s="5"/>
      <c r="E54" s="24"/>
      <c r="F54" s="5"/>
      <c r="G54" s="5"/>
      <c r="H54" s="5"/>
      <c r="I54" s="5"/>
      <c r="J54" s="4"/>
      <c r="K54" s="4"/>
    </row>
    <row r="55" spans="1:20" x14ac:dyDescent="0.25">
      <c r="A55" s="5"/>
      <c r="B55" s="5"/>
      <c r="C55" s="5"/>
      <c r="D55" s="5"/>
      <c r="E55" s="24"/>
      <c r="F55" s="5"/>
      <c r="G55" s="5"/>
      <c r="H55" s="5"/>
      <c r="I55" s="5"/>
      <c r="J55" s="4"/>
      <c r="K55" s="4"/>
    </row>
    <row r="56" spans="1:20" x14ac:dyDescent="0.25">
      <c r="A56" s="5"/>
      <c r="B56" s="5"/>
      <c r="C56" s="5"/>
      <c r="D56" s="5"/>
      <c r="E56" s="24"/>
      <c r="F56" s="5"/>
      <c r="G56" s="5"/>
      <c r="H56" s="5"/>
      <c r="I56" s="5"/>
      <c r="J56" s="4"/>
      <c r="K56" s="4"/>
    </row>
  </sheetData>
  <mergeCells count="23">
    <mergeCell ref="C45:I45"/>
    <mergeCell ref="A37:A40"/>
    <mergeCell ref="D43:I43"/>
    <mergeCell ref="A3:A6"/>
    <mergeCell ref="D3:I3"/>
    <mergeCell ref="D36:E36"/>
    <mergeCell ref="A18:A22"/>
    <mergeCell ref="A8:A16"/>
    <mergeCell ref="A24:A28"/>
    <mergeCell ref="A30:A35"/>
    <mergeCell ref="A1:I1"/>
    <mergeCell ref="F7:I7"/>
    <mergeCell ref="D7:E7"/>
    <mergeCell ref="D17:E17"/>
    <mergeCell ref="D23:E23"/>
    <mergeCell ref="D2:I2"/>
    <mergeCell ref="D41:E41"/>
    <mergeCell ref="F17:I17"/>
    <mergeCell ref="F23:I23"/>
    <mergeCell ref="F29:I29"/>
    <mergeCell ref="F36:I36"/>
    <mergeCell ref="F41:I41"/>
    <mergeCell ref="D29:E29"/>
  </mergeCells>
  <phoneticPr fontId="1" type="noConversion"/>
  <pageMargins left="0.7" right="0.7" top="0.75" bottom="0.75" header="0.3" footer="0.3"/>
  <pageSetup paperSize="9" scale="3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cp:lastPrinted>2015-11-04T03:00:42Z</cp:lastPrinted>
  <dcterms:created xsi:type="dcterms:W3CDTF">2015-11-03T10:28:40Z</dcterms:created>
  <dcterms:modified xsi:type="dcterms:W3CDTF">2015-11-04T03:02:32Z</dcterms:modified>
</cp:coreProperties>
</file>